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65500" windowWidth="9336" windowHeight="11760" activeTab="0"/>
  </bookViews>
  <sheets>
    <sheet name="распоряжение" sheetId="1" r:id="rId1"/>
  </sheets>
  <definedNames>
    <definedName name="_xlnm.Print_Area" localSheetId="0">'распоряжение'!$A$1:$J$52</definedName>
  </definedNames>
  <calcPr fullCalcOnLoad="1"/>
</workbook>
</file>

<file path=xl/sharedStrings.xml><?xml version="1.0" encoding="utf-8"?>
<sst xmlns="http://schemas.openxmlformats.org/spreadsheetml/2006/main" count="120" uniqueCount="85">
  <si>
    <t>Наименование показателя</t>
  </si>
  <si>
    <t>Единицы измерения</t>
  </si>
  <si>
    <t>Установленная мощность</t>
  </si>
  <si>
    <t>Выработка тепловой энергии</t>
  </si>
  <si>
    <t>Гкал</t>
  </si>
  <si>
    <t>%</t>
  </si>
  <si>
    <t>Отпуск тепловой энергии с коллекторов</t>
  </si>
  <si>
    <t>Отпуск тепловой энергии в сеть</t>
  </si>
  <si>
    <t>т.у.т.</t>
  </si>
  <si>
    <r>
      <t>тыс.м</t>
    </r>
    <r>
      <rPr>
        <vertAlign val="superscript"/>
        <sz val="10"/>
        <rFont val="Times New Roman"/>
        <family val="1"/>
      </rPr>
      <t>3</t>
    </r>
  </si>
  <si>
    <t>Удельный расход условного топлива                                        на выработку тепловой энергии</t>
  </si>
  <si>
    <t>кг/Гкал</t>
  </si>
  <si>
    <t>Удельный расход условного топлива на отпуск тепловой энергии с коллекторов</t>
  </si>
  <si>
    <t>Потребление электрической энергии</t>
  </si>
  <si>
    <t>Водопотребление</t>
  </si>
  <si>
    <t>Удельный расход воды на отпуск тепловой энергии с коллекторов</t>
  </si>
  <si>
    <r>
      <t>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/Гкал</t>
    </r>
  </si>
  <si>
    <t>Полезный отпуск тепловой энергии</t>
  </si>
  <si>
    <t xml:space="preserve">Расход электрической энергии </t>
  </si>
  <si>
    <t>полезный отпуск тепловой энергии потребителям</t>
  </si>
  <si>
    <t xml:space="preserve">Водопотребление </t>
  </si>
  <si>
    <t>Потребление топлива</t>
  </si>
  <si>
    <t>Потери тепловой энергии в сети</t>
  </si>
  <si>
    <t xml:space="preserve">    то же в % к выработке</t>
  </si>
  <si>
    <t xml:space="preserve">    то же в % к отпуску в сеть</t>
  </si>
  <si>
    <t>потери через изоляцию тубопроводов</t>
  </si>
  <si>
    <t>потери с утечкой теплоносителя</t>
  </si>
  <si>
    <t xml:space="preserve">    справочно: лимит газа</t>
  </si>
  <si>
    <t>1</t>
  </si>
  <si>
    <t>2</t>
  </si>
  <si>
    <t>3</t>
  </si>
  <si>
    <t>4</t>
  </si>
  <si>
    <t>5</t>
  </si>
  <si>
    <t>6</t>
  </si>
  <si>
    <t>7</t>
  </si>
  <si>
    <t>8</t>
  </si>
  <si>
    <t>8.1</t>
  </si>
  <si>
    <t>8.2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</si>
  <si>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</si>
  <si>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</si>
  <si>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</si>
  <si>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</si>
  <si>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</si>
  <si>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</si>
  <si>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</si>
  <si>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</si>
  <si>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</si>
  <si>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Тепловая нагрузка потребителей</t>
  </si>
  <si>
    <t>Расход тепловой энергии на собственные нужды</t>
  </si>
  <si>
    <t>тыс.кВт.ч</t>
  </si>
  <si>
    <t>кВт.ч/Гкал</t>
  </si>
  <si>
    <t>Гкал/ч</t>
  </si>
  <si>
    <t xml:space="preserve">   отопление, вентиляция, пар, прочее</t>
  </si>
  <si>
    <t xml:space="preserve"> Гкал</t>
  </si>
  <si>
    <t xml:space="preserve">   ГВС</t>
  </si>
  <si>
    <t xml:space="preserve">     в т.ч. открытая система теплоснабжения</t>
  </si>
  <si>
    <t xml:space="preserve">     в т.ч. закрытая система теплоснабжения</t>
  </si>
  <si>
    <t>Водоотведение</t>
  </si>
  <si>
    <t xml:space="preserve">     газ</t>
  </si>
  <si>
    <r>
      <t>м</t>
    </r>
    <r>
      <rPr>
        <i/>
        <vertAlign val="superscript"/>
        <sz val="12"/>
        <rFont val="Times New Roman"/>
        <family val="1"/>
      </rPr>
      <t>3</t>
    </r>
  </si>
  <si>
    <t>7.1</t>
  </si>
  <si>
    <t>7.2</t>
  </si>
  <si>
    <t xml:space="preserve">Факт 2011 года </t>
  </si>
  <si>
    <t>15.1</t>
  </si>
  <si>
    <t>16.1</t>
  </si>
  <si>
    <t xml:space="preserve">Факт 2010 года </t>
  </si>
  <si>
    <t>10.1</t>
  </si>
  <si>
    <t>№
п/п</t>
  </si>
  <si>
    <t xml:space="preserve">Факт 2012 года </t>
  </si>
  <si>
    <t>Комитета по тарифам Санкт-Петербурга</t>
  </si>
  <si>
    <t>Предложение организации 
на 2013 -2014 годы</t>
  </si>
  <si>
    <t>2.1</t>
  </si>
  <si>
    <t>тепловая нагрузка потребителей на производственные и хозяйственные нужды</t>
  </si>
  <si>
    <t>полезный отпуск тепловой энергии на производственные и хозяйственные нужды</t>
  </si>
  <si>
    <t>Расход условного топлива на производство тепловой энергии</t>
  </si>
  <si>
    <t xml:space="preserve">Расход топлива на производство тепловой энергии в натуральном выражении </t>
  </si>
  <si>
    <t>9.1</t>
  </si>
  <si>
    <t>питьевая холодная вода от ГУП "Водоканал 
Санкт-Петербурга"</t>
  </si>
  <si>
    <t xml:space="preserve">Удельный расход электрической энергии на отпуск тепловой энергии с коллекторов </t>
  </si>
  <si>
    <t>Предложение организации 
на 2013 год</t>
  </si>
  <si>
    <t xml:space="preserve">
2013 год</t>
  </si>
  <si>
    <t>Приложение</t>
  </si>
  <si>
    <t>Баланс тепловой энергии и мощности открытого акционерного общества "Центральное конструкторское бюро морской техники "Рубин" на 2013 год</t>
  </si>
  <si>
    <t>к распоряжению</t>
  </si>
  <si>
    <t>от 20.03.2013 № 43-р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</si>
</sst>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000"/>
    <numFmt numFmtId="166" formatCode="0.000"/>
    <numFmt numFmtId="167" formatCode="0.0"/>
    <numFmt numFmtId="168" formatCode="#,##0.000"/>
    <numFmt numFmtId="169" formatCode="0.000000"/>
    <numFmt numFmtId="170" formatCode="0.00000"/>
    <numFmt numFmtId="171" formatCode="#,##0.0"/>
    <numFmt numFmtId="172" formatCode="#,##0.0000"/>
    <numFmt numFmtId="173" formatCode="#,##0.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000_р_._-;\-* #,##0.0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4" fontId="5" fillId="0" borderId="18" xfId="0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4" fontId="5" fillId="0" borderId="28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168" fontId="5" fillId="0" borderId="18" xfId="0" applyNumberFormat="1" applyFont="1" applyFill="1" applyBorder="1" applyAlignment="1">
      <alignment wrapText="1"/>
    </xf>
    <xf numFmtId="168" fontId="5" fillId="0" borderId="15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4" fontId="5" fillId="0" borderId="34" xfId="0" applyNumberFormat="1" applyFont="1" applyFill="1" applyBorder="1" applyAlignment="1">
      <alignment wrapText="1"/>
    </xf>
    <xf numFmtId="4" fontId="5" fillId="0" borderId="35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4" fontId="5" fillId="0" borderId="19" xfId="0" applyNumberFormat="1" applyFont="1" applyFill="1" applyBorder="1" applyAlignment="1">
      <alignment wrapText="1"/>
    </xf>
    <xf numFmtId="165" fontId="1" fillId="0" borderId="15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71"/>
  <sheetViews>
    <sheetView tabSelected="1" zoomScaleSheetLayoutView="80" zoomScalePageLayoutView="0" workbookViewId="0" topLeftCell="A1">
      <pane xSplit="3" ySplit="10" topLeftCell="J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45" sqref="J45"/>
    </sheetView>
  </sheetViews>
  <sheetFormatPr defaultColWidth="9.125" defaultRowHeight="12.75"/>
  <cols>
    <col min="1" max="1" width="5.625" style="5" customWidth="1"/>
    <col min="2" max="2" width="50.375" style="5" customWidth="1"/>
    <col min="3" max="3" width="12.50390625" style="5" customWidth="1"/>
    <col min="4" max="4" width="18.375" style="5" hidden="1" customWidth="1"/>
    <col min="5" max="5" width="18.50390625" style="5" hidden="1" customWidth="1"/>
    <col min="6" max="6" width="18.625" style="5" hidden="1" customWidth="1"/>
    <col min="7" max="7" width="20.125" style="5" hidden="1" customWidth="1"/>
    <col min="8" max="8" width="19.375" style="5" hidden="1" customWidth="1"/>
    <col min="9" max="9" width="15.00390625" style="5" hidden="1" customWidth="1"/>
    <col min="10" max="10" width="38.375" style="5" customWidth="1"/>
    <col min="11" max="11" width="12.625" style="5" bestFit="1" customWidth="1"/>
    <col min="12" max="16384" width="9.125" style="5" customWidth="1"/>
  </cols>
  <sheetData>
    <row r="1" spans="3:10" ht="15">
      <c r="C1" s="57" t="s">
        <v>81</v>
      </c>
      <c r="J1" s="57"/>
    </row>
    <row r="2" spans="3:10" ht="15">
      <c r="C2" s="57" t="s">
        <v>83</v>
      </c>
      <c r="J2" s="57"/>
    </row>
    <row r="3" spans="3:10" ht="15">
      <c r="C3" s="57" t="s">
        <v>69</v>
      </c>
      <c r="J3" s="57"/>
    </row>
    <row r="4" spans="3:10" ht="15">
      <c r="C4" s="57" t="s">
        <v>84</v>
      </c>
      <c r="J4" s="57"/>
    </row>
    <row r="6" spans="1:10" ht="51.75" customHeight="1">
      <c r="A6" s="66" t="s">
        <v>82</v>
      </c>
      <c r="B6" s="66"/>
      <c r="C6" s="66"/>
      <c r="D6" s="66"/>
      <c r="E6" s="66"/>
      <c r="F6" s="66"/>
      <c r="G6" s="66"/>
      <c r="H6" s="66"/>
      <c r="I6" s="66"/>
      <c r="J6" s="66"/>
    </row>
    <row r="7" spans="1:3" ht="17.25" customHeight="1" thickBot="1">
      <c r="A7" s="11"/>
      <c r="B7" s="11"/>
      <c r="C7" s="11"/>
    </row>
    <row r="8" spans="1:10" ht="30" customHeight="1">
      <c r="A8" s="64" t="s">
        <v>67</v>
      </c>
      <c r="B8" s="62" t="s">
        <v>0</v>
      </c>
      <c r="C8" s="62" t="s">
        <v>1</v>
      </c>
      <c r="D8" s="60" t="s">
        <v>65</v>
      </c>
      <c r="E8" s="60" t="s">
        <v>62</v>
      </c>
      <c r="F8" s="60" t="s">
        <v>68</v>
      </c>
      <c r="G8" s="62" t="s">
        <v>79</v>
      </c>
      <c r="H8" s="62" t="s">
        <v>70</v>
      </c>
      <c r="I8" s="62" t="s">
        <v>70</v>
      </c>
      <c r="J8" s="62" t="s">
        <v>80</v>
      </c>
    </row>
    <row r="9" spans="1:10" ht="8.25" customHeight="1" thickBot="1">
      <c r="A9" s="65"/>
      <c r="B9" s="63"/>
      <c r="C9" s="63"/>
      <c r="D9" s="61"/>
      <c r="E9" s="61"/>
      <c r="F9" s="61"/>
      <c r="G9" s="63"/>
      <c r="H9" s="63"/>
      <c r="I9" s="63"/>
      <c r="J9" s="63"/>
    </row>
    <row r="10" spans="1:10" s="7" customFormat="1" ht="11.25" customHeight="1" thickBot="1">
      <c r="A10" s="1">
        <v>1</v>
      </c>
      <c r="B10" s="2">
        <v>2</v>
      </c>
      <c r="C10" s="6">
        <v>3</v>
      </c>
      <c r="D10" s="42">
        <v>4</v>
      </c>
      <c r="E10" s="42">
        <v>5</v>
      </c>
      <c r="F10" s="42">
        <v>6</v>
      </c>
      <c r="G10" s="42">
        <v>7</v>
      </c>
      <c r="H10" s="43">
        <v>8</v>
      </c>
      <c r="I10" s="42"/>
      <c r="J10" s="43">
        <v>3</v>
      </c>
    </row>
    <row r="11" spans="1:10" ht="16.5" customHeight="1">
      <c r="A11" s="14" t="s">
        <v>28</v>
      </c>
      <c r="B11" s="12" t="s">
        <v>2</v>
      </c>
      <c r="C11" s="3" t="s">
        <v>51</v>
      </c>
      <c r="D11" s="46">
        <v>9.546</v>
      </c>
      <c r="E11" s="46">
        <v>9.546</v>
      </c>
      <c r="F11" s="46">
        <v>9.546</v>
      </c>
      <c r="G11" s="46">
        <v>9.546</v>
      </c>
      <c r="H11" s="46">
        <v>9.546</v>
      </c>
      <c r="I11" s="46">
        <v>9.546</v>
      </c>
      <c r="J11" s="46">
        <v>9.59</v>
      </c>
    </row>
    <row r="12" spans="1:10" ht="16.5" customHeight="1">
      <c r="A12" s="14" t="s">
        <v>29</v>
      </c>
      <c r="B12" s="12" t="s">
        <v>47</v>
      </c>
      <c r="C12" s="3" t="s">
        <v>51</v>
      </c>
      <c r="D12" s="47">
        <v>4.74</v>
      </c>
      <c r="E12" s="47">
        <v>4.74</v>
      </c>
      <c r="F12" s="47">
        <v>4.74</v>
      </c>
      <c r="G12" s="47">
        <v>4.74</v>
      </c>
      <c r="H12" s="47">
        <v>4.74</v>
      </c>
      <c r="I12" s="47">
        <v>4.74</v>
      </c>
      <c r="J12" s="47">
        <v>4.74</v>
      </c>
    </row>
    <row r="13" spans="1:10" ht="33" customHeight="1">
      <c r="A13" s="14" t="s">
        <v>71</v>
      </c>
      <c r="B13" s="12" t="s">
        <v>72</v>
      </c>
      <c r="C13" s="3" t="s">
        <v>51</v>
      </c>
      <c r="D13" s="47"/>
      <c r="E13" s="47"/>
      <c r="F13" s="47"/>
      <c r="G13" s="47"/>
      <c r="H13" s="47"/>
      <c r="I13" s="47"/>
      <c r="J13" s="47">
        <v>2.89</v>
      </c>
    </row>
    <row r="14" spans="1:10" ht="16.5">
      <c r="A14" s="14" t="s">
        <v>30</v>
      </c>
      <c r="B14" s="12" t="s">
        <v>3</v>
      </c>
      <c r="C14" s="3" t="s">
        <v>4</v>
      </c>
      <c r="D14" s="27">
        <f>D15+D17</f>
        <v>8773.08</v>
      </c>
      <c r="E14" s="27">
        <f>E15+E17</f>
        <v>8172.87</v>
      </c>
      <c r="F14" s="27">
        <f>F15+F17</f>
        <v>8328.74</v>
      </c>
      <c r="G14" s="27">
        <f>G17+G15</f>
        <v>8422.499999999998</v>
      </c>
      <c r="H14" s="27">
        <f>H17+H15</f>
        <v>0</v>
      </c>
      <c r="I14" s="27">
        <f>I17+I15</f>
        <v>0</v>
      </c>
      <c r="J14" s="27">
        <f>J17+J15</f>
        <v>8349.800000000001</v>
      </c>
    </row>
    <row r="15" spans="1:10" ht="16.5" customHeight="1">
      <c r="A15" s="14" t="s">
        <v>31</v>
      </c>
      <c r="B15" s="12" t="s">
        <v>48</v>
      </c>
      <c r="C15" s="3" t="s">
        <v>4</v>
      </c>
      <c r="D15" s="27">
        <v>239.3</v>
      </c>
      <c r="E15" s="27">
        <v>223.91</v>
      </c>
      <c r="F15" s="27">
        <v>227.91</v>
      </c>
      <c r="G15" s="27">
        <v>230.3</v>
      </c>
      <c r="H15" s="27"/>
      <c r="I15" s="27"/>
      <c r="J15" s="27">
        <v>157.2</v>
      </c>
    </row>
    <row r="16" spans="1:10" ht="16.5">
      <c r="A16" s="14"/>
      <c r="B16" s="12" t="s">
        <v>23</v>
      </c>
      <c r="C16" s="3" t="s">
        <v>5</v>
      </c>
      <c r="D16" s="27">
        <f aca="true" t="shared" si="0" ref="D16:J16">D15/D14*100</f>
        <v>2.7276623489128107</v>
      </c>
      <c r="E16" s="27">
        <f t="shared" si="0"/>
        <v>2.7396740679834624</v>
      </c>
      <c r="F16" s="27">
        <f t="shared" si="0"/>
        <v>2.7364283192895926</v>
      </c>
      <c r="G16" s="27">
        <f t="shared" si="0"/>
        <v>2.734342534876819</v>
      </c>
      <c r="H16" s="27" t="e">
        <f t="shared" si="0"/>
        <v>#DIV/0!</v>
      </c>
      <c r="I16" s="27" t="e">
        <f t="shared" si="0"/>
        <v>#DIV/0!</v>
      </c>
      <c r="J16" s="27">
        <f t="shared" si="0"/>
        <v>1.8826798246664587</v>
      </c>
    </row>
    <row r="17" spans="1:10" ht="18" customHeight="1">
      <c r="A17" s="14" t="s">
        <v>32</v>
      </c>
      <c r="B17" s="13" t="s">
        <v>6</v>
      </c>
      <c r="C17" s="3" t="s">
        <v>4</v>
      </c>
      <c r="D17" s="27">
        <f aca="true" t="shared" si="1" ref="D17:J17">D18</f>
        <v>8533.78</v>
      </c>
      <c r="E17" s="27">
        <f t="shared" si="1"/>
        <v>7948.96</v>
      </c>
      <c r="F17" s="27">
        <f t="shared" si="1"/>
        <v>8100.83</v>
      </c>
      <c r="G17" s="27">
        <f t="shared" si="1"/>
        <v>8192.199999999999</v>
      </c>
      <c r="H17" s="27">
        <f t="shared" si="1"/>
        <v>0</v>
      </c>
      <c r="I17" s="27">
        <f t="shared" si="1"/>
        <v>0</v>
      </c>
      <c r="J17" s="27">
        <f t="shared" si="1"/>
        <v>8192.6</v>
      </c>
    </row>
    <row r="18" spans="1:10" ht="16.5">
      <c r="A18" s="14" t="s">
        <v>33</v>
      </c>
      <c r="B18" s="12" t="s">
        <v>7</v>
      </c>
      <c r="C18" s="3" t="s">
        <v>4</v>
      </c>
      <c r="D18" s="28">
        <f aca="true" t="shared" si="2" ref="D18:J18">D19+D23</f>
        <v>8533.78</v>
      </c>
      <c r="E18" s="28">
        <f t="shared" si="2"/>
        <v>7948.96</v>
      </c>
      <c r="F18" s="28">
        <f t="shared" si="2"/>
        <v>8100.83</v>
      </c>
      <c r="G18" s="28">
        <f t="shared" si="2"/>
        <v>8192.199999999999</v>
      </c>
      <c r="H18" s="28">
        <f>H19+H23</f>
        <v>0</v>
      </c>
      <c r="I18" s="28">
        <f>I19+I23</f>
        <v>0</v>
      </c>
      <c r="J18" s="28">
        <f t="shared" si="2"/>
        <v>8192.6</v>
      </c>
    </row>
    <row r="19" spans="1:10" ht="16.5">
      <c r="A19" s="14" t="s">
        <v>34</v>
      </c>
      <c r="B19" s="12" t="s">
        <v>22</v>
      </c>
      <c r="C19" s="3" t="s">
        <v>4</v>
      </c>
      <c r="D19" s="28">
        <f aca="true" t="shared" si="3" ref="D19:J19">D21+D22</f>
        <v>127.76</v>
      </c>
      <c r="E19" s="28">
        <f t="shared" si="3"/>
        <v>119</v>
      </c>
      <c r="F19" s="28">
        <f t="shared" si="3"/>
        <v>121.27</v>
      </c>
      <c r="G19" s="28">
        <f t="shared" si="3"/>
        <v>122.6</v>
      </c>
      <c r="H19" s="28">
        <f>H21+H22</f>
        <v>0</v>
      </c>
      <c r="I19" s="28">
        <f>I21+I22</f>
        <v>0</v>
      </c>
      <c r="J19" s="28">
        <f t="shared" si="3"/>
        <v>122.6</v>
      </c>
    </row>
    <row r="20" spans="1:10" ht="16.5">
      <c r="A20" s="14"/>
      <c r="B20" s="12" t="s">
        <v>24</v>
      </c>
      <c r="C20" s="3" t="s">
        <v>5</v>
      </c>
      <c r="D20" s="28">
        <f aca="true" t="shared" si="4" ref="D20:J20">D19/D18*100</f>
        <v>1.4971091356936785</v>
      </c>
      <c r="E20" s="28">
        <f t="shared" si="4"/>
        <v>1.4970511865703187</v>
      </c>
      <c r="F20" s="28">
        <f t="shared" si="4"/>
        <v>1.4970070968036608</v>
      </c>
      <c r="G20" s="28">
        <f t="shared" si="4"/>
        <v>1.4965454944947634</v>
      </c>
      <c r="H20" s="28" t="e">
        <f>H19/H18*100</f>
        <v>#DIV/0!</v>
      </c>
      <c r="I20" s="28" t="e">
        <f>I19/I18*100</f>
        <v>#DIV/0!</v>
      </c>
      <c r="J20" s="28">
        <f t="shared" si="4"/>
        <v>1.4964724263359617</v>
      </c>
    </row>
    <row r="21" spans="1:10" ht="16.5">
      <c r="A21" s="14" t="s">
        <v>60</v>
      </c>
      <c r="B21" s="12" t="s">
        <v>25</v>
      </c>
      <c r="C21" s="3" t="s">
        <v>4</v>
      </c>
      <c r="D21" s="28">
        <v>114.98</v>
      </c>
      <c r="E21" s="28">
        <v>107.1</v>
      </c>
      <c r="F21" s="28">
        <v>109.14</v>
      </c>
      <c r="G21" s="28">
        <v>112.5</v>
      </c>
      <c r="H21" s="28"/>
      <c r="I21" s="28"/>
      <c r="J21" s="28">
        <v>112.5</v>
      </c>
    </row>
    <row r="22" spans="1:10" ht="16.5">
      <c r="A22" s="14" t="s">
        <v>61</v>
      </c>
      <c r="B22" s="12" t="s">
        <v>26</v>
      </c>
      <c r="C22" s="3" t="s">
        <v>4</v>
      </c>
      <c r="D22" s="28">
        <v>12.78</v>
      </c>
      <c r="E22" s="28">
        <v>11.9</v>
      </c>
      <c r="F22" s="28">
        <v>12.13</v>
      </c>
      <c r="G22" s="28">
        <v>10.1</v>
      </c>
      <c r="H22" s="28"/>
      <c r="I22" s="28"/>
      <c r="J22" s="28">
        <v>10.1</v>
      </c>
    </row>
    <row r="23" spans="1:10" ht="16.5">
      <c r="A23" s="14" t="s">
        <v>35</v>
      </c>
      <c r="B23" s="12" t="s">
        <v>17</v>
      </c>
      <c r="C23" s="3" t="s">
        <v>4</v>
      </c>
      <c r="D23" s="28">
        <f aca="true" t="shared" si="5" ref="D23:J23">D26+D31</f>
        <v>8406.02</v>
      </c>
      <c r="E23" s="28">
        <f t="shared" si="5"/>
        <v>7829.96</v>
      </c>
      <c r="F23" s="28">
        <f t="shared" si="5"/>
        <v>7979.5599999999995</v>
      </c>
      <c r="G23" s="28">
        <f t="shared" si="5"/>
        <v>8069.599999999999</v>
      </c>
      <c r="H23" s="28">
        <f>H26+H31</f>
        <v>0</v>
      </c>
      <c r="I23" s="28">
        <f>I26+I31</f>
        <v>0</v>
      </c>
      <c r="J23" s="28">
        <f t="shared" si="5"/>
        <v>8070</v>
      </c>
    </row>
    <row r="24" spans="1:10" ht="18.75" customHeight="1" hidden="1">
      <c r="A24" s="24"/>
      <c r="B24" s="34" t="s">
        <v>55</v>
      </c>
      <c r="C24" s="35" t="s">
        <v>53</v>
      </c>
      <c r="D24" s="28"/>
      <c r="E24" s="28"/>
      <c r="F24" s="28"/>
      <c r="G24" s="28"/>
      <c r="H24" s="28"/>
      <c r="I24" s="28"/>
      <c r="J24" s="28"/>
    </row>
    <row r="25" spans="1:10" ht="18.75" customHeight="1" hidden="1">
      <c r="A25" s="24"/>
      <c r="B25" s="34" t="s">
        <v>56</v>
      </c>
      <c r="C25" s="35" t="s">
        <v>53</v>
      </c>
      <c r="D25" s="28"/>
      <c r="E25" s="28"/>
      <c r="F25" s="28"/>
      <c r="G25" s="28"/>
      <c r="H25" s="28"/>
      <c r="I25" s="28"/>
      <c r="J25" s="28"/>
    </row>
    <row r="26" spans="1:10" ht="30.75">
      <c r="A26" s="24" t="s">
        <v>36</v>
      </c>
      <c r="B26" s="25" t="s">
        <v>73</v>
      </c>
      <c r="C26" s="3" t="s">
        <v>4</v>
      </c>
      <c r="D26" s="27">
        <v>6292.22</v>
      </c>
      <c r="E26" s="27">
        <v>5584.96</v>
      </c>
      <c r="F26" s="27">
        <v>5068.96</v>
      </c>
      <c r="G26" s="27">
        <v>5646.4</v>
      </c>
      <c r="H26" s="27"/>
      <c r="I26" s="27"/>
      <c r="J26" s="27">
        <v>5647</v>
      </c>
    </row>
    <row r="27" spans="1:10" ht="18.75" customHeight="1" hidden="1">
      <c r="A27" s="24"/>
      <c r="B27" s="34" t="s">
        <v>52</v>
      </c>
      <c r="C27" s="35" t="s">
        <v>53</v>
      </c>
      <c r="D27" s="27"/>
      <c r="E27" s="27"/>
      <c r="F27" s="27"/>
      <c r="G27" s="27"/>
      <c r="H27" s="27"/>
      <c r="I27" s="27"/>
      <c r="J27" s="27"/>
    </row>
    <row r="28" spans="1:10" ht="18.75" customHeight="1" hidden="1">
      <c r="A28" s="24"/>
      <c r="B28" s="34" t="s">
        <v>54</v>
      </c>
      <c r="C28" s="35" t="s">
        <v>53</v>
      </c>
      <c r="D28" s="27"/>
      <c r="E28" s="27"/>
      <c r="F28" s="27"/>
      <c r="G28" s="27"/>
      <c r="H28" s="27"/>
      <c r="I28" s="27"/>
      <c r="J28" s="27"/>
    </row>
    <row r="29" spans="1:10" ht="18.75" customHeight="1" hidden="1">
      <c r="A29" s="24"/>
      <c r="B29" s="34" t="s">
        <v>55</v>
      </c>
      <c r="C29" s="35" t="s">
        <v>53</v>
      </c>
      <c r="D29" s="27"/>
      <c r="E29" s="27"/>
      <c r="F29" s="27"/>
      <c r="G29" s="27"/>
      <c r="H29" s="27"/>
      <c r="I29" s="27"/>
      <c r="J29" s="27"/>
    </row>
    <row r="30" spans="1:10" ht="18.75" customHeight="1" hidden="1">
      <c r="A30" s="24"/>
      <c r="B30" s="34" t="s">
        <v>56</v>
      </c>
      <c r="C30" s="35" t="s">
        <v>53</v>
      </c>
      <c r="D30" s="27"/>
      <c r="E30" s="27"/>
      <c r="F30" s="27"/>
      <c r="G30" s="27"/>
      <c r="H30" s="27"/>
      <c r="I30" s="27"/>
      <c r="J30" s="27"/>
    </row>
    <row r="31" spans="1:10" ht="21" customHeight="1" thickBot="1">
      <c r="A31" s="24" t="s">
        <v>37</v>
      </c>
      <c r="B31" s="26" t="s">
        <v>19</v>
      </c>
      <c r="C31" s="23" t="s">
        <v>4</v>
      </c>
      <c r="D31" s="27">
        <v>2113.8</v>
      </c>
      <c r="E31" s="27">
        <v>2245</v>
      </c>
      <c r="F31" s="27">
        <v>2910.6</v>
      </c>
      <c r="G31" s="27">
        <v>2423.2</v>
      </c>
      <c r="H31" s="27"/>
      <c r="I31" s="27"/>
      <c r="J31" s="32">
        <v>2423</v>
      </c>
    </row>
    <row r="32" spans="1:10" ht="18.75" customHeight="1" hidden="1">
      <c r="A32" s="24"/>
      <c r="B32" s="34" t="s">
        <v>52</v>
      </c>
      <c r="C32" s="35" t="s">
        <v>53</v>
      </c>
      <c r="D32" s="28"/>
      <c r="E32" s="28"/>
      <c r="F32" s="28"/>
      <c r="G32" s="28"/>
      <c r="H32" s="28"/>
      <c r="I32" s="28"/>
      <c r="J32" s="28"/>
    </row>
    <row r="33" spans="1:10" ht="18.75" customHeight="1" hidden="1">
      <c r="A33" s="24"/>
      <c r="B33" s="34" t="s">
        <v>54</v>
      </c>
      <c r="C33" s="35" t="s">
        <v>53</v>
      </c>
      <c r="D33" s="27"/>
      <c r="E33" s="27"/>
      <c r="F33" s="27"/>
      <c r="G33" s="27"/>
      <c r="H33" s="27"/>
      <c r="I33" s="27"/>
      <c r="J33" s="27"/>
    </row>
    <row r="34" spans="1:10" ht="18.75" customHeight="1" hidden="1">
      <c r="A34" s="24"/>
      <c r="B34" s="34" t="s">
        <v>55</v>
      </c>
      <c r="C34" s="35" t="s">
        <v>53</v>
      </c>
      <c r="D34" s="27"/>
      <c r="E34" s="27"/>
      <c r="F34" s="27"/>
      <c r="G34" s="27"/>
      <c r="H34" s="27"/>
      <c r="I34" s="27"/>
      <c r="J34" s="27"/>
    </row>
    <row r="35" spans="1:10" ht="18.75" customHeight="1" hidden="1" thickBot="1">
      <c r="A35" s="24"/>
      <c r="B35" s="34" t="s">
        <v>56</v>
      </c>
      <c r="C35" s="35" t="s">
        <v>53</v>
      </c>
      <c r="D35" s="27"/>
      <c r="E35" s="27"/>
      <c r="F35" s="27"/>
      <c r="G35" s="27"/>
      <c r="H35" s="27"/>
      <c r="I35" s="27"/>
      <c r="J35" s="33"/>
    </row>
    <row r="36" spans="1:10" s="7" customFormat="1" ht="19.5" customHeight="1" thickBot="1">
      <c r="A36" s="19"/>
      <c r="B36" s="9" t="s">
        <v>21</v>
      </c>
      <c r="C36" s="4"/>
      <c r="D36" s="29"/>
      <c r="E36" s="29"/>
      <c r="F36" s="29"/>
      <c r="G36" s="29"/>
      <c r="H36" s="29"/>
      <c r="I36" s="29"/>
      <c r="J36" s="29"/>
    </row>
    <row r="37" spans="1:10" ht="30.75">
      <c r="A37" s="20" t="s">
        <v>38</v>
      </c>
      <c r="B37" s="16" t="s">
        <v>74</v>
      </c>
      <c r="C37" s="39" t="s">
        <v>8</v>
      </c>
      <c r="D37" s="30">
        <f aca="true" t="shared" si="6" ref="D37:I37">D38</f>
        <v>1362.28</v>
      </c>
      <c r="E37" s="30">
        <f t="shared" si="6"/>
        <v>1269.08</v>
      </c>
      <c r="F37" s="30">
        <f t="shared" si="6"/>
        <v>1293.29</v>
      </c>
      <c r="G37" s="30">
        <f t="shared" si="6"/>
        <v>1289.28</v>
      </c>
      <c r="H37" s="30">
        <f t="shared" si="6"/>
        <v>0</v>
      </c>
      <c r="I37" s="30">
        <f t="shared" si="6"/>
        <v>0</v>
      </c>
      <c r="J37" s="30">
        <f>J42*J14/1000</f>
        <v>1270.255074</v>
      </c>
    </row>
    <row r="38" spans="1:10" ht="17.25" customHeight="1">
      <c r="A38" s="14" t="s">
        <v>76</v>
      </c>
      <c r="B38" s="12" t="s">
        <v>58</v>
      </c>
      <c r="C38" s="40" t="s">
        <v>8</v>
      </c>
      <c r="D38" s="28">
        <v>1362.28</v>
      </c>
      <c r="E38" s="28">
        <v>1269.08</v>
      </c>
      <c r="F38" s="28">
        <v>1293.29</v>
      </c>
      <c r="G38" s="28">
        <v>1289.28</v>
      </c>
      <c r="H38" s="28"/>
      <c r="I38" s="28"/>
      <c r="J38" s="28">
        <f>J37</f>
        <v>1270.255074</v>
      </c>
    </row>
    <row r="39" spans="1:10" ht="30.75" customHeight="1">
      <c r="A39" s="14" t="s">
        <v>39</v>
      </c>
      <c r="B39" s="12" t="s">
        <v>75</v>
      </c>
      <c r="C39" s="40"/>
      <c r="D39" s="59">
        <f aca="true" t="shared" si="7" ref="D39:I39">D37/D40</f>
        <v>1.146767907199919</v>
      </c>
      <c r="E39" s="59">
        <f t="shared" si="7"/>
        <v>1.1467763068720913</v>
      </c>
      <c r="F39" s="59">
        <f t="shared" si="7"/>
        <v>1.146777683195006</v>
      </c>
      <c r="G39" s="59">
        <f t="shared" si="7"/>
        <v>1.1467707934926663</v>
      </c>
      <c r="H39" s="59" t="e">
        <f t="shared" si="7"/>
        <v>#DIV/0!</v>
      </c>
      <c r="I39" s="59" t="e">
        <f t="shared" si="7"/>
        <v>#DIV/0!</v>
      </c>
      <c r="J39" s="59"/>
    </row>
    <row r="40" spans="1:10" ht="17.25" customHeight="1">
      <c r="A40" s="14" t="s">
        <v>66</v>
      </c>
      <c r="B40" s="12" t="s">
        <v>58</v>
      </c>
      <c r="C40" s="40" t="s">
        <v>9</v>
      </c>
      <c r="D40" s="45">
        <v>1187.93</v>
      </c>
      <c r="E40" s="27">
        <v>1106.65</v>
      </c>
      <c r="F40" s="27">
        <v>1127.76</v>
      </c>
      <c r="G40" s="27">
        <v>1124.27</v>
      </c>
      <c r="H40" s="27"/>
      <c r="I40" s="27"/>
      <c r="J40" s="27">
        <f>J38/1.1468</f>
        <v>1107.6517910708055</v>
      </c>
    </row>
    <row r="41" spans="1:10" ht="17.25" customHeight="1">
      <c r="A41" s="14"/>
      <c r="B41" s="12" t="s">
        <v>27</v>
      </c>
      <c r="C41" s="40" t="s">
        <v>9</v>
      </c>
      <c r="D41" s="44"/>
      <c r="E41" s="44"/>
      <c r="F41" s="44"/>
      <c r="G41" s="44">
        <v>1205</v>
      </c>
      <c r="H41" s="44"/>
      <c r="I41" s="44"/>
      <c r="J41" s="44">
        <f>J40</f>
        <v>1107.6517910708055</v>
      </c>
    </row>
    <row r="42" spans="1:10" ht="36" customHeight="1">
      <c r="A42" s="14" t="s">
        <v>40</v>
      </c>
      <c r="B42" s="12" t="s">
        <v>10</v>
      </c>
      <c r="C42" s="40" t="s">
        <v>11</v>
      </c>
      <c r="D42" s="27">
        <f aca="true" t="shared" si="8" ref="D42:I42">D37/D14*1000</f>
        <v>155.27955974412635</v>
      </c>
      <c r="E42" s="27">
        <f t="shared" si="8"/>
        <v>155.27960190239168</v>
      </c>
      <c r="F42" s="27">
        <f t="shared" si="8"/>
        <v>155.28039055127186</v>
      </c>
      <c r="G42" s="27">
        <f t="shared" si="8"/>
        <v>153.07569011576138</v>
      </c>
      <c r="H42" s="27" t="e">
        <f t="shared" si="8"/>
        <v>#DIV/0!</v>
      </c>
      <c r="I42" s="27" t="e">
        <f t="shared" si="8"/>
        <v>#DIV/0!</v>
      </c>
      <c r="J42" s="27">
        <v>152.13</v>
      </c>
    </row>
    <row r="43" spans="1:10" ht="35.25" customHeight="1" thickBot="1">
      <c r="A43" s="15" t="s">
        <v>41</v>
      </c>
      <c r="B43" s="17" t="s">
        <v>12</v>
      </c>
      <c r="C43" s="41" t="s">
        <v>11</v>
      </c>
      <c r="D43" s="31">
        <f aca="true" t="shared" si="9" ref="D43:J43">D37/D17*1000</f>
        <v>159.63383166662368</v>
      </c>
      <c r="E43" s="31">
        <f t="shared" si="9"/>
        <v>159.65358990358484</v>
      </c>
      <c r="F43" s="31">
        <f t="shared" si="9"/>
        <v>159.64907299622382</v>
      </c>
      <c r="G43" s="31">
        <f t="shared" si="9"/>
        <v>157.3789702399844</v>
      </c>
      <c r="H43" s="31" t="e">
        <f t="shared" si="9"/>
        <v>#DIV/0!</v>
      </c>
      <c r="I43" s="31" t="e">
        <f t="shared" si="9"/>
        <v>#DIV/0!</v>
      </c>
      <c r="J43" s="31">
        <f t="shared" si="9"/>
        <v>155.04907770426968</v>
      </c>
    </row>
    <row r="44" spans="1:10" ht="18.75" customHeight="1" thickBot="1">
      <c r="A44" s="49"/>
      <c r="B44" s="9" t="s">
        <v>13</v>
      </c>
      <c r="C44" s="4"/>
      <c r="D44" s="29"/>
      <c r="E44" s="29"/>
      <c r="F44" s="29"/>
      <c r="G44" s="29"/>
      <c r="H44" s="29"/>
      <c r="I44" s="29"/>
      <c r="J44" s="29"/>
    </row>
    <row r="45" spans="1:10" ht="16.5">
      <c r="A45" s="20" t="s">
        <v>42</v>
      </c>
      <c r="B45" s="16" t="s">
        <v>18</v>
      </c>
      <c r="C45" s="52" t="s">
        <v>49</v>
      </c>
      <c r="D45" s="30">
        <v>251.88</v>
      </c>
      <c r="E45" s="55">
        <v>234.62</v>
      </c>
      <c r="F45" s="30">
        <v>239.1</v>
      </c>
      <c r="G45" s="30">
        <v>241.8</v>
      </c>
      <c r="H45" s="30">
        <v>246.86</v>
      </c>
      <c r="I45" s="30">
        <v>247.86</v>
      </c>
      <c r="J45" s="30">
        <v>200.505</v>
      </c>
    </row>
    <row r="46" spans="1:10" ht="36" customHeight="1" thickBot="1">
      <c r="A46" s="51" t="s">
        <v>43</v>
      </c>
      <c r="B46" s="54" t="s">
        <v>78</v>
      </c>
      <c r="C46" s="53" t="s">
        <v>50</v>
      </c>
      <c r="D46" s="32">
        <f aca="true" t="shared" si="10" ref="D46:J46">D45/D17*1000</f>
        <v>29.515642540585763</v>
      </c>
      <c r="E46" s="56">
        <f t="shared" si="10"/>
        <v>29.515810873372114</v>
      </c>
      <c r="F46" s="32">
        <f t="shared" si="10"/>
        <v>29.515494091346195</v>
      </c>
      <c r="G46" s="32">
        <f t="shared" si="10"/>
        <v>29.515880959937505</v>
      </c>
      <c r="H46" s="32" t="e">
        <f t="shared" si="10"/>
        <v>#DIV/0!</v>
      </c>
      <c r="I46" s="32" t="e">
        <f t="shared" si="10"/>
        <v>#DIV/0!</v>
      </c>
      <c r="J46" s="32">
        <f t="shared" si="10"/>
        <v>24.47391548470571</v>
      </c>
    </row>
    <row r="47" spans="1:10" ht="18" customHeight="1" thickBot="1">
      <c r="A47" s="21"/>
      <c r="B47" s="50" t="s">
        <v>14</v>
      </c>
      <c r="C47" s="10"/>
      <c r="D47" s="31"/>
      <c r="E47" s="31"/>
      <c r="F47" s="31"/>
      <c r="G47" s="31"/>
      <c r="H47" s="31"/>
      <c r="I47" s="31"/>
      <c r="J47" s="58"/>
    </row>
    <row r="48" spans="1:10" ht="18">
      <c r="A48" s="14" t="s">
        <v>44</v>
      </c>
      <c r="B48" s="12" t="s">
        <v>20</v>
      </c>
      <c r="C48" s="36" t="s">
        <v>59</v>
      </c>
      <c r="D48" s="27">
        <v>7579</v>
      </c>
      <c r="E48" s="27">
        <v>7059</v>
      </c>
      <c r="F48" s="27">
        <v>7194</v>
      </c>
      <c r="G48" s="27">
        <v>7275</v>
      </c>
      <c r="H48" s="27"/>
      <c r="I48" s="27"/>
      <c r="J48" s="30">
        <v>7275</v>
      </c>
    </row>
    <row r="49" spans="1:10" ht="30.75">
      <c r="A49" s="14" t="s">
        <v>63</v>
      </c>
      <c r="B49" s="37" t="s">
        <v>77</v>
      </c>
      <c r="C49" s="36" t="s">
        <v>59</v>
      </c>
      <c r="D49" s="33">
        <f>D48</f>
        <v>7579</v>
      </c>
      <c r="E49" s="33">
        <f aca="true" t="shared" si="11" ref="E49:J49">E48</f>
        <v>7059</v>
      </c>
      <c r="F49" s="33">
        <f t="shared" si="11"/>
        <v>7194</v>
      </c>
      <c r="G49" s="33">
        <f t="shared" si="11"/>
        <v>7275</v>
      </c>
      <c r="H49" s="33">
        <f>H48</f>
        <v>0</v>
      </c>
      <c r="I49" s="33">
        <f>I48</f>
        <v>0</v>
      </c>
      <c r="J49" s="33">
        <f t="shared" si="11"/>
        <v>7275</v>
      </c>
    </row>
    <row r="50" spans="1:10" ht="18.75" customHeight="1">
      <c r="A50" s="48" t="s">
        <v>45</v>
      </c>
      <c r="B50" s="12" t="s">
        <v>57</v>
      </c>
      <c r="C50" s="36" t="s">
        <v>59</v>
      </c>
      <c r="D50" s="27">
        <v>211</v>
      </c>
      <c r="E50" s="27">
        <v>211</v>
      </c>
      <c r="F50" s="27">
        <v>211</v>
      </c>
      <c r="G50" s="27">
        <v>211</v>
      </c>
      <c r="H50" s="27"/>
      <c r="I50" s="27"/>
      <c r="J50" s="27">
        <v>211</v>
      </c>
    </row>
    <row r="51" spans="1:10" ht="18.75" customHeight="1" hidden="1">
      <c r="A51" s="38" t="s">
        <v>64</v>
      </c>
      <c r="B51" s="12"/>
      <c r="C51" s="36" t="s">
        <v>59</v>
      </c>
      <c r="D51" s="27"/>
      <c r="E51" s="27"/>
      <c r="F51" s="27"/>
      <c r="G51" s="27"/>
      <c r="H51" s="27"/>
      <c r="I51" s="27"/>
      <c r="J51" s="27"/>
    </row>
    <row r="52" spans="1:77" ht="31.5" thickBot="1">
      <c r="A52" s="21" t="s">
        <v>46</v>
      </c>
      <c r="B52" s="18" t="s">
        <v>15</v>
      </c>
      <c r="C52" s="10" t="s">
        <v>16</v>
      </c>
      <c r="D52" s="31">
        <f aca="true" t="shared" si="12" ref="D52:J52">D48/D17</f>
        <v>0.8881175750956786</v>
      </c>
      <c r="E52" s="31">
        <f t="shared" si="12"/>
        <v>0.8880406996638553</v>
      </c>
      <c r="F52" s="31">
        <f t="shared" si="12"/>
        <v>0.8880571496994752</v>
      </c>
      <c r="G52" s="31">
        <f t="shared" si="12"/>
        <v>0.8880398427772761</v>
      </c>
      <c r="H52" s="31" t="e">
        <f>H48/H17</f>
        <v>#DIV/0!</v>
      </c>
      <c r="I52" s="31" t="e">
        <f>I48/I17</f>
        <v>#DIV/0!</v>
      </c>
      <c r="J52" s="31">
        <f t="shared" si="12"/>
        <v>0.8879964846324732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</row>
    <row r="53" ht="15" customHeight="1"/>
    <row r="58" spans="4:7" ht="15">
      <c r="D58" s="22"/>
      <c r="E58" s="22"/>
      <c r="F58" s="22"/>
      <c r="G58" s="22"/>
    </row>
    <row r="59" spans="4:7" ht="15">
      <c r="D59" s="22"/>
      <c r="E59" s="22"/>
      <c r="F59" s="22"/>
      <c r="G59" s="22"/>
    </row>
    <row r="60" spans="4:7" ht="15">
      <c r="D60" s="22"/>
      <c r="E60" s="22"/>
      <c r="F60" s="22"/>
      <c r="G60" s="22"/>
    </row>
    <row r="61" spans="4:7" ht="15">
      <c r="D61" s="22"/>
      <c r="E61" s="22"/>
      <c r="F61" s="22"/>
      <c r="G61" s="22"/>
    </row>
    <row r="62" spans="4:7" ht="15">
      <c r="D62" s="22"/>
      <c r="E62" s="22"/>
      <c r="F62" s="22"/>
      <c r="G62" s="22"/>
    </row>
    <row r="63" spans="4:7" ht="15">
      <c r="D63" s="22"/>
      <c r="E63" s="22"/>
      <c r="F63" s="22"/>
      <c r="G63" s="22"/>
    </row>
    <row r="64" spans="4:7" ht="15">
      <c r="D64" s="22"/>
      <c r="E64" s="22"/>
      <c r="F64" s="22"/>
      <c r="G64" s="22"/>
    </row>
    <row r="65" spans="4:7" ht="15">
      <c r="D65" s="22"/>
      <c r="E65" s="22"/>
      <c r="F65" s="22"/>
      <c r="G65" s="22"/>
    </row>
    <row r="66" spans="4:7" ht="15">
      <c r="D66" s="22"/>
      <c r="E66" s="22"/>
      <c r="F66" s="22"/>
      <c r="G66" s="22"/>
    </row>
    <row r="67" spans="4:7" ht="15">
      <c r="D67" s="22"/>
      <c r="E67" s="22"/>
      <c r="F67" s="22"/>
      <c r="G67" s="22"/>
    </row>
    <row r="68" spans="4:7" ht="15">
      <c r="D68" s="22"/>
      <c r="E68" s="22"/>
      <c r="F68" s="22"/>
      <c r="G68" s="22"/>
    </row>
    <row r="69" spans="4:7" ht="15">
      <c r="D69" s="22"/>
      <c r="E69" s="22"/>
      <c r="F69" s="22"/>
      <c r="G69" s="22"/>
    </row>
    <row r="70" spans="4:7" ht="15">
      <c r="D70" s="22"/>
      <c r="E70" s="22"/>
      <c r="F70" s="22"/>
      <c r="G70" s="22"/>
    </row>
    <row r="71" spans="4:7" ht="15">
      <c r="D71" s="22"/>
      <c r="E71" s="22"/>
      <c r="F71" s="22"/>
      <c r="G71" s="22"/>
    </row>
  </sheetData>
  <sheetProtection/>
  <mergeCells count="11">
    <mergeCell ref="H8:H9"/>
    <mergeCell ref="I8:I9"/>
    <mergeCell ref="J8:J9"/>
    <mergeCell ref="A6:J6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Annikova</cp:lastModifiedBy>
  <cp:lastPrinted>2013-03-21T13:57:26Z</cp:lastPrinted>
  <dcterms:created xsi:type="dcterms:W3CDTF">2004-04-28T13:42:27Z</dcterms:created>
  <dcterms:modified xsi:type="dcterms:W3CDTF">2013-03-22T10:44:58Z</dcterms:modified>
  <cp:category/>
  <cp:version/>
  <cp:contentType/>
  <cp:contentStatus/>
</cp:coreProperties>
</file>